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oerenhout\Desktop\"/>
    </mc:Choice>
  </mc:AlternateContent>
  <xr:revisionPtr revIDLastSave="0" documentId="8_{8CCC0612-2D78-41D2-A58B-C709AB58CA15}" xr6:coauthVersionLast="44" xr6:coauthVersionMax="44" xr10:uidLastSave="{00000000-0000-0000-0000-000000000000}"/>
  <bookViews>
    <workbookView xWindow="-120" yWindow="-120" windowWidth="20730" windowHeight="11160" activeTab="3" xr2:uid="{78D79509-5129-44D1-8940-ED26906EFE3B}"/>
  </bookViews>
  <sheets>
    <sheet name="Retour quota 2016" sheetId="1" r:id="rId1"/>
    <sheet name="Retour quota 2017" sheetId="2" r:id="rId2"/>
    <sheet name="Retour quota 2018" sheetId="3" r:id="rId3"/>
    <sheet name="Retour quota 2019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4" i="4"/>
  <c r="C28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4" i="4"/>
  <c r="D3" i="4"/>
  <c r="E29" i="3"/>
  <c r="C29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4" i="3"/>
  <c r="D3" i="3"/>
  <c r="E27" i="2"/>
  <c r="E26" i="2"/>
  <c r="E7" i="2"/>
  <c r="E11" i="2"/>
  <c r="E15" i="2"/>
  <c r="E20" i="2"/>
  <c r="E22" i="2"/>
  <c r="E24" i="2"/>
  <c r="E3" i="4"/>
  <c r="E25" i="2"/>
  <c r="E23" i="2"/>
  <c r="E21" i="2"/>
  <c r="E19" i="2"/>
  <c r="E18" i="2"/>
  <c r="E17" i="2"/>
  <c r="E16" i="2"/>
  <c r="E14" i="2"/>
  <c r="E13" i="2"/>
  <c r="E12" i="2"/>
  <c r="E10" i="2"/>
  <c r="E9" i="2"/>
  <c r="E8" i="2"/>
  <c r="E6" i="2"/>
  <c r="E5" i="2"/>
  <c r="E4" i="2"/>
  <c r="E3" i="2"/>
  <c r="E26" i="1"/>
  <c r="C26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3" i="1"/>
  <c r="E4" i="1"/>
  <c r="E3" i="1"/>
</calcChain>
</file>

<file path=xl/sharedStrings.xml><?xml version="1.0" encoding="utf-8"?>
<sst xmlns="http://schemas.openxmlformats.org/spreadsheetml/2006/main" count="118" uniqueCount="58">
  <si>
    <t>Fournisseur</t>
  </si>
  <si>
    <t>Belgian Eco Energy</t>
  </si>
  <si>
    <t>Belpower International</t>
  </si>
  <si>
    <t>Elexys NV</t>
  </si>
  <si>
    <t>Eneco België</t>
  </si>
  <si>
    <t>Energie 2030</t>
  </si>
  <si>
    <t>Scholt Energy</t>
  </si>
  <si>
    <t>Sibelga SOLR</t>
  </si>
  <si>
    <t>WE Power</t>
  </si>
  <si>
    <t>Enovos</t>
  </si>
  <si>
    <t>MEGA</t>
  </si>
  <si>
    <t>Total Gas &amp; Power Belgium</t>
  </si>
  <si>
    <t>POWEO</t>
  </si>
  <si>
    <t>Energy Cluster</t>
  </si>
  <si>
    <t>E.ON Belgium</t>
  </si>
  <si>
    <t>EDF Luminus</t>
  </si>
  <si>
    <t>ENGIE</t>
  </si>
  <si>
    <t>Eni Gas &amp; Power</t>
  </si>
  <si>
    <t>Essent Belgium</t>
  </si>
  <si>
    <t>Lampiris</t>
  </si>
  <si>
    <t>Octa+ Energie</t>
  </si>
  <si>
    <t>Powerhouse</t>
  </si>
  <si>
    <t>Vlaams Energiebedrijf</t>
  </si>
  <si>
    <t>Anode Energie</t>
  </si>
  <si>
    <t>Fourniture (MWh)</t>
  </si>
  <si>
    <t>CV à rendre (#)</t>
  </si>
  <si>
    <t xml:space="preserve">Quota </t>
  </si>
  <si>
    <t>Elegant</t>
  </si>
  <si>
    <t>Elexys</t>
  </si>
  <si>
    <t>Elindus</t>
  </si>
  <si>
    <t>Eoly</t>
  </si>
  <si>
    <t>Watz</t>
  </si>
  <si>
    <t>total fournisseurs</t>
  </si>
  <si>
    <t>Antargaz</t>
  </si>
  <si>
    <t>Aspiravi Energy</t>
  </si>
  <si>
    <t>Eneco Belgium</t>
  </si>
  <si>
    <t>Uniper</t>
  </si>
  <si>
    <t>Zeno</t>
  </si>
  <si>
    <t>Antargaz Belgium</t>
  </si>
  <si>
    <t>BELGIAN ECO ENERGY (BEE)</t>
  </si>
  <si>
    <t>Direct Energie Belgium (POWEO)</t>
  </si>
  <si>
    <t>ELECTRABEL (ENGIE)</t>
  </si>
  <si>
    <t>ELINDUS</t>
  </si>
  <si>
    <t>ENECO BELGIUM</t>
  </si>
  <si>
    <t>ENERGIE 2030 AGENCE</t>
  </si>
  <si>
    <t>ENERGY2BUSINESS</t>
  </si>
  <si>
    <t>ENOVOS LUXEMBOURG</t>
  </si>
  <si>
    <t>ESSENT BELGIUM</t>
  </si>
  <si>
    <t>LAMPIRIS</t>
  </si>
  <si>
    <t>LUMINUS</t>
  </si>
  <si>
    <t>POWER ONLINE (MEGA)</t>
  </si>
  <si>
    <t>POWERHOUSE</t>
  </si>
  <si>
    <t>Scholt Energy Control</t>
  </si>
  <si>
    <t>Sibelga fournisseur social</t>
  </si>
  <si>
    <t>TOTAL GAS &amp; POWER BELGIUM</t>
  </si>
  <si>
    <t>Uniper Belgium</t>
  </si>
  <si>
    <t>Vlaams EnergieBedrijf</t>
  </si>
  <si>
    <t>WATZ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</si>
</sst>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_-&quot;€&quot;* #,##0.00_-;\-&quot;€&quot;* #,##0.00_-;_-&quot;€&quot;* &quot;-&quot;??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" fillId="8" borderId="8" applyNumberFormat="0" applyFont="0" applyAlignment="0" applyProtection="0"/>
    <xf numFmtId="0" fontId="16" fillId="0" borderId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" fillId="0" borderId="0"/>
    <xf numFmtId="0" fontId="16" fillId="0" borderId="0"/>
  </cellStyleXfs>
  <cellXfs count="29">
    <xf numFmtId="0" fontId="0" fillId="0" borderId="0" xfId="0"/>
    <xf numFmtId="0" fontId="0" fillId="0" borderId="10" xfId="0" applyBorder="1"/>
    <xf numFmtId="0" fontId="0" fillId="0" borderId="15" xfId="0" applyBorder="1"/>
    <xf numFmtId="0" fontId="0" fillId="0" borderId="16" xfId="0" applyBorder="1"/>
    <xf numFmtId="3" fontId="0" fillId="0" borderId="10" xfId="0" applyNumberFormat="1" applyBorder="1" applyAlignment="1">
      <alignment horizontal="center"/>
    </xf>
    <xf numFmtId="0" fontId="0" fillId="34" borderId="10" xfId="0" applyFill="1" applyBorder="1" applyAlignment="1">
      <alignment horizontal="center" wrapText="1"/>
    </xf>
    <xf numFmtId="0" fontId="0" fillId="0" borderId="14" xfId="0" applyBorder="1"/>
    <xf numFmtId="0" fontId="0" fillId="0" borderId="16" xfId="0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3" fontId="0" fillId="0" borderId="14" xfId="0" applyNumberFormat="1" applyFont="1" applyFill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0" fontId="0" fillId="0" borderId="10" xfId="0" applyFill="1" applyBorder="1"/>
    <xf numFmtId="164" fontId="0" fillId="0" borderId="15" xfId="0" applyNumberFormat="1" applyFon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0" borderId="0" xfId="0"/>
    <xf numFmtId="3" fontId="0" fillId="0" borderId="14" xfId="0" applyNumberForma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4" fillId="33" borderId="11" xfId="0" applyFont="1" applyFill="1" applyBorder="1" applyAlignment="1">
      <alignment horizontal="center"/>
    </xf>
    <xf numFmtId="0" fontId="14" fillId="33" borderId="12" xfId="0" applyFont="1" applyFill="1" applyBorder="1" applyAlignment="1">
      <alignment horizontal="center"/>
    </xf>
    <xf numFmtId="0" fontId="14" fillId="33" borderId="13" xfId="0" applyFont="1" applyFill="1" applyBorder="1" applyAlignment="1">
      <alignment horizontal="center"/>
    </xf>
  </cellXfs>
  <cellStyles count="48">
    <cellStyle name="20 % - Accent1" xfId="17" builtinId="30" customBuiltin="1"/>
    <cellStyle name="20 % - Accent2" xfId="20" builtinId="34" customBuiltin="1"/>
    <cellStyle name="20 % - Accent3" xfId="23" builtinId="38" customBuiltin="1"/>
    <cellStyle name="20 % - Accent4" xfId="26" builtinId="42" customBuiltin="1"/>
    <cellStyle name="20 % - Accent5" xfId="29" builtinId="46" customBuiltin="1"/>
    <cellStyle name="20 % - Accent6" xfId="32" builtinId="50" customBuiltin="1"/>
    <cellStyle name="40 % - Accent1" xfId="18" builtinId="31" customBuiltin="1"/>
    <cellStyle name="40 % - Accent2" xfId="21" builtinId="35" customBuiltin="1"/>
    <cellStyle name="40 % - Accent3" xfId="24" builtinId="39" customBuiltin="1"/>
    <cellStyle name="40 % - Accent4" xfId="27" builtinId="43" customBuiltin="1"/>
    <cellStyle name="40 % - Accent5" xfId="30" builtinId="47" customBuiltin="1"/>
    <cellStyle name="40 % - Accent6" xfId="33" builtinId="51" customBuiltin="1"/>
    <cellStyle name="60 % - Accent1 2" xfId="36" xr:uid="{EB7C7880-2E62-49F5-B5B8-753960257F60}"/>
    <cellStyle name="60 % - Accent2 2" xfId="37" xr:uid="{5652237C-DA6B-416B-9836-DEEC618C31F4}"/>
    <cellStyle name="60 % - Accent3 2" xfId="38" xr:uid="{325AE6E7-7D58-4F49-8DC9-803A4AB07D0E}"/>
    <cellStyle name="60 % - Accent4 2" xfId="39" xr:uid="{A9AC3E52-6464-42A8-848A-59514DEF14E8}"/>
    <cellStyle name="60 % - Accent5 2" xfId="40" xr:uid="{8561A3FD-7A6C-4E82-8786-1EEFFA8ECC04}"/>
    <cellStyle name="60 % - Accent6 2" xfId="41" xr:uid="{6D84F36E-93E0-48F9-9212-62393C9307B3}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Avertissement" xfId="12" builtinId="11" customBuiltin="1"/>
    <cellStyle name="Calcul" xfId="9" builtinId="22" customBuiltin="1"/>
    <cellStyle name="Cellule liée" xfId="10" builtinId="24" customBuiltin="1"/>
    <cellStyle name="Commentaire 2" xfId="42" xr:uid="{A428976A-62F9-46DE-93FF-5EF773F2993B}"/>
    <cellStyle name="Entrée" xfId="7" builtinId="20" customBuiltin="1"/>
    <cellStyle name="Euro" xfId="45" xr:uid="{D54DE57B-3796-4349-B51F-1C0346C3E6DE}"/>
    <cellStyle name="Euro 2" xfId="44" xr:uid="{24CBFBBD-B66E-409A-AC18-8D05272D0450}"/>
    <cellStyle name="Insatisfaisant" xfId="6" builtinId="27" customBuiltin="1"/>
    <cellStyle name="Neutre 2" xfId="35" xr:uid="{A03DEA29-A15E-48FB-8921-4D90BC694B9F}"/>
    <cellStyle name="Normal" xfId="0" builtinId="0"/>
    <cellStyle name="Normal 2" xfId="46" xr:uid="{FF96FC81-3584-4A70-B47E-64420DEAFAAC}"/>
    <cellStyle name="Normal 3" xfId="47" xr:uid="{B2578EBA-DBFF-41F3-9E79-F9BE69A594C3}"/>
    <cellStyle name="Normal 4" xfId="43" xr:uid="{6CC811DE-495F-4747-98B1-2C3232742838}"/>
    <cellStyle name="Note" xfId="13" builtinId="10" customBuiltin="1"/>
    <cellStyle name="Satisfaisant" xfId="5" builtinId="26" customBuiltin="1"/>
    <cellStyle name="Sortie" xfId="8" builtinId="21" customBuiltin="1"/>
    <cellStyle name="Texte explicatif" xfId="14" builtinId="53" customBuiltin="1"/>
    <cellStyle name="Titre 2" xfId="34" xr:uid="{2D4778DB-952D-4A48-AB6E-74EDC0008874}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5" builtinId="25" customBuiltin="1"/>
    <cellStyle name="Vérification" xfId="1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40BBD-D6DD-4199-912C-BD2AE70614B5}">
  <dimension ref="B1:E26"/>
  <sheetViews>
    <sheetView workbookViewId="0">
      <selection activeCell="F8" sqref="F8"/>
    </sheetView>
  </sheetViews>
  <sheetFormatPr baseColWidth="10" defaultRowHeight="15" x14ac:dyDescent="0.25"/>
  <cols>
    <col min="2" max="2" width="26.42578125" customWidth="1"/>
    <col min="3" max="3" width="20.28515625" customWidth="1"/>
    <col min="5" max="5" width="14" customWidth="1"/>
  </cols>
  <sheetData>
    <row r="1" spans="2:5" ht="15.75" thickBot="1" x14ac:dyDescent="0.3">
      <c r="B1" s="26">
        <v>2016</v>
      </c>
      <c r="C1" s="27"/>
      <c r="D1" s="27"/>
      <c r="E1" s="28"/>
    </row>
    <row r="2" spans="2:5" ht="16.5" customHeight="1" thickBot="1" x14ac:dyDescent="0.3">
      <c r="B2" s="5" t="s">
        <v>0</v>
      </c>
      <c r="C2" s="5" t="s">
        <v>24</v>
      </c>
      <c r="D2" s="5" t="s">
        <v>26</v>
      </c>
      <c r="E2" s="5" t="s">
        <v>25</v>
      </c>
    </row>
    <row r="3" spans="2:5" s="17" customFormat="1" x14ac:dyDescent="0.25">
      <c r="B3" s="6" t="s">
        <v>23</v>
      </c>
      <c r="C3" s="15">
        <v>0.11728</v>
      </c>
      <c r="D3" s="9">
        <f>0.082</f>
        <v>8.2000000000000003E-2</v>
      </c>
      <c r="E3" s="7">
        <f>ROUND(C3*D3,0)</f>
        <v>0</v>
      </c>
    </row>
    <row r="4" spans="2:5" x14ac:dyDescent="0.25">
      <c r="B4" s="6" t="s">
        <v>1</v>
      </c>
      <c r="C4" s="15">
        <v>14249.380920000003</v>
      </c>
      <c r="D4" s="8">
        <f t="shared" ref="D4:D25" si="0">0.082</f>
        <v>8.2000000000000003E-2</v>
      </c>
      <c r="E4" s="18">
        <f>ROUND(C4*D4,0)</f>
        <v>1168</v>
      </c>
    </row>
    <row r="5" spans="2:5" x14ac:dyDescent="0.25">
      <c r="B5" s="6" t="s">
        <v>2</v>
      </c>
      <c r="C5" s="15">
        <v>5087.6374899999992</v>
      </c>
      <c r="D5" s="8">
        <f t="shared" si="0"/>
        <v>8.2000000000000003E-2</v>
      </c>
      <c r="E5" s="18">
        <f t="shared" ref="E5:E25" si="1">ROUND(C5*D5,0)</f>
        <v>417</v>
      </c>
    </row>
    <row r="6" spans="2:5" x14ac:dyDescent="0.25">
      <c r="B6" s="6" t="s">
        <v>3</v>
      </c>
      <c r="C6" s="15">
        <v>14480.427260000002</v>
      </c>
      <c r="D6" s="8">
        <f t="shared" si="0"/>
        <v>8.2000000000000003E-2</v>
      </c>
      <c r="E6" s="18">
        <f t="shared" si="1"/>
        <v>1187</v>
      </c>
    </row>
    <row r="7" spans="2:5" x14ac:dyDescent="0.25">
      <c r="B7" s="6" t="s">
        <v>4</v>
      </c>
      <c r="C7" s="15">
        <v>65052.053749999999</v>
      </c>
      <c r="D7" s="8">
        <f t="shared" si="0"/>
        <v>8.2000000000000003E-2</v>
      </c>
      <c r="E7" s="18">
        <f t="shared" si="1"/>
        <v>5334</v>
      </c>
    </row>
    <row r="8" spans="2:5" x14ac:dyDescent="0.25">
      <c r="B8" s="6" t="s">
        <v>5</v>
      </c>
      <c r="C8" s="15">
        <v>2214.7593400000001</v>
      </c>
      <c r="D8" s="8">
        <f t="shared" si="0"/>
        <v>8.2000000000000003E-2</v>
      </c>
      <c r="E8" s="18">
        <f t="shared" si="1"/>
        <v>182</v>
      </c>
    </row>
    <row r="9" spans="2:5" x14ac:dyDescent="0.25">
      <c r="B9" s="6" t="s">
        <v>6</v>
      </c>
      <c r="C9" s="15">
        <v>2419.3177999999998</v>
      </c>
      <c r="D9" s="8">
        <f t="shared" si="0"/>
        <v>8.2000000000000003E-2</v>
      </c>
      <c r="E9" s="18">
        <f t="shared" si="1"/>
        <v>198</v>
      </c>
    </row>
    <row r="10" spans="2:5" x14ac:dyDescent="0.25">
      <c r="B10" s="6" t="s">
        <v>7</v>
      </c>
      <c r="C10" s="15">
        <v>6975.2076399999996</v>
      </c>
      <c r="D10" s="8">
        <f t="shared" si="0"/>
        <v>8.2000000000000003E-2</v>
      </c>
      <c r="E10" s="18">
        <f t="shared" si="1"/>
        <v>572</v>
      </c>
    </row>
    <row r="11" spans="2:5" x14ac:dyDescent="0.25">
      <c r="B11" s="6" t="s">
        <v>8</v>
      </c>
      <c r="C11" s="15">
        <v>5907.2278799999995</v>
      </c>
      <c r="D11" s="8">
        <f t="shared" si="0"/>
        <v>8.2000000000000003E-2</v>
      </c>
      <c r="E11" s="18">
        <f t="shared" si="1"/>
        <v>484</v>
      </c>
    </row>
    <row r="12" spans="2:5" x14ac:dyDescent="0.25">
      <c r="B12" s="6" t="s">
        <v>9</v>
      </c>
      <c r="C12" s="15">
        <v>28126.960419999999</v>
      </c>
      <c r="D12" s="8">
        <f t="shared" si="0"/>
        <v>8.2000000000000003E-2</v>
      </c>
      <c r="E12" s="18">
        <f t="shared" si="1"/>
        <v>2306</v>
      </c>
    </row>
    <row r="13" spans="2:5" x14ac:dyDescent="0.25">
      <c r="B13" s="6" t="s">
        <v>10</v>
      </c>
      <c r="C13" s="15">
        <v>10478.422079999998</v>
      </c>
      <c r="D13" s="8">
        <f t="shared" si="0"/>
        <v>8.2000000000000003E-2</v>
      </c>
      <c r="E13" s="18">
        <f t="shared" si="1"/>
        <v>859</v>
      </c>
    </row>
    <row r="14" spans="2:5" x14ac:dyDescent="0.25">
      <c r="B14" s="6" t="s">
        <v>11</v>
      </c>
      <c r="C14" s="15">
        <v>22969.032040000002</v>
      </c>
      <c r="D14" s="8">
        <f t="shared" si="0"/>
        <v>8.2000000000000003E-2</v>
      </c>
      <c r="E14" s="18">
        <f t="shared" si="1"/>
        <v>1883</v>
      </c>
    </row>
    <row r="15" spans="2:5" x14ac:dyDescent="0.25">
      <c r="B15" s="6" t="s">
        <v>12</v>
      </c>
      <c r="C15" s="15">
        <v>5859.7955599999996</v>
      </c>
      <c r="D15" s="8">
        <f t="shared" si="0"/>
        <v>8.2000000000000003E-2</v>
      </c>
      <c r="E15" s="18">
        <f t="shared" si="1"/>
        <v>481</v>
      </c>
    </row>
    <row r="16" spans="2:5" x14ac:dyDescent="0.25">
      <c r="B16" s="6" t="s">
        <v>13</v>
      </c>
      <c r="C16" s="15">
        <v>0</v>
      </c>
      <c r="D16" s="8">
        <f t="shared" si="0"/>
        <v>8.2000000000000003E-2</v>
      </c>
      <c r="E16" s="18">
        <f t="shared" si="1"/>
        <v>0</v>
      </c>
    </row>
    <row r="17" spans="2:5" x14ac:dyDescent="0.25">
      <c r="B17" s="6" t="s">
        <v>14</v>
      </c>
      <c r="C17" s="15">
        <v>123513.94115000001</v>
      </c>
      <c r="D17" s="8">
        <f t="shared" si="0"/>
        <v>8.2000000000000003E-2</v>
      </c>
      <c r="E17" s="18">
        <f t="shared" si="1"/>
        <v>10128</v>
      </c>
    </row>
    <row r="18" spans="2:5" x14ac:dyDescent="0.25">
      <c r="B18" s="6" t="s">
        <v>15</v>
      </c>
      <c r="C18" s="15">
        <v>859152.72001119424</v>
      </c>
      <c r="D18" s="8">
        <f t="shared" si="0"/>
        <v>8.2000000000000003E-2</v>
      </c>
      <c r="E18" s="18">
        <f t="shared" si="1"/>
        <v>70451</v>
      </c>
    </row>
    <row r="19" spans="2:5" x14ac:dyDescent="0.25">
      <c r="B19" s="6" t="s">
        <v>16</v>
      </c>
      <c r="C19" s="15">
        <v>3211227.4863117784</v>
      </c>
      <c r="D19" s="8">
        <f t="shared" si="0"/>
        <v>8.2000000000000003E-2</v>
      </c>
      <c r="E19" s="18">
        <f t="shared" si="1"/>
        <v>263321</v>
      </c>
    </row>
    <row r="20" spans="2:5" x14ac:dyDescent="0.25">
      <c r="B20" s="6" t="s">
        <v>17</v>
      </c>
      <c r="C20" s="15">
        <v>156887.96653999999</v>
      </c>
      <c r="D20" s="8">
        <f t="shared" si="0"/>
        <v>8.2000000000000003E-2</v>
      </c>
      <c r="E20" s="18">
        <f t="shared" si="1"/>
        <v>12865</v>
      </c>
    </row>
    <row r="21" spans="2:5" x14ac:dyDescent="0.25">
      <c r="B21" s="6" t="s">
        <v>18</v>
      </c>
      <c r="C21" s="15">
        <v>33064.643400000001</v>
      </c>
      <c r="D21" s="8">
        <f t="shared" si="0"/>
        <v>8.2000000000000003E-2</v>
      </c>
      <c r="E21" s="18">
        <f t="shared" si="1"/>
        <v>2711</v>
      </c>
    </row>
    <row r="22" spans="2:5" x14ac:dyDescent="0.25">
      <c r="B22" s="6" t="s">
        <v>19</v>
      </c>
      <c r="C22" s="15">
        <v>553824.65312999988</v>
      </c>
      <c r="D22" s="8">
        <f t="shared" si="0"/>
        <v>8.2000000000000003E-2</v>
      </c>
      <c r="E22" s="18">
        <f t="shared" si="1"/>
        <v>45414</v>
      </c>
    </row>
    <row r="23" spans="2:5" x14ac:dyDescent="0.25">
      <c r="B23" s="6" t="s">
        <v>20</v>
      </c>
      <c r="C23" s="15">
        <v>80928.022850000008</v>
      </c>
      <c r="D23" s="8">
        <f t="shared" si="0"/>
        <v>8.2000000000000003E-2</v>
      </c>
      <c r="E23" s="18">
        <f t="shared" si="1"/>
        <v>6636</v>
      </c>
    </row>
    <row r="24" spans="2:5" x14ac:dyDescent="0.25">
      <c r="B24" s="6" t="s">
        <v>21</v>
      </c>
      <c r="C24" s="15">
        <v>0</v>
      </c>
      <c r="D24" s="8">
        <f t="shared" si="0"/>
        <v>8.2000000000000003E-2</v>
      </c>
      <c r="E24" s="18">
        <f t="shared" si="1"/>
        <v>0</v>
      </c>
    </row>
    <row r="25" spans="2:5" ht="15.75" thickBot="1" x14ac:dyDescent="0.3">
      <c r="B25" s="2" t="s">
        <v>22</v>
      </c>
      <c r="C25" s="11">
        <v>32422.735560000001</v>
      </c>
      <c r="D25" s="14">
        <f t="shared" si="0"/>
        <v>8.2000000000000003E-2</v>
      </c>
      <c r="E25" s="18">
        <f t="shared" si="1"/>
        <v>2659</v>
      </c>
    </row>
    <row r="26" spans="2:5" ht="15.75" thickBot="1" x14ac:dyDescent="0.3">
      <c r="B26" s="12" t="s">
        <v>32</v>
      </c>
      <c r="C26" s="4">
        <f>SUM(C3:C25)</f>
        <v>5234842.508412973</v>
      </c>
      <c r="E26" s="4">
        <f>SUM(E3:E25)</f>
        <v>429256</v>
      </c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94D05-12B3-4741-BB2A-A0D42FE3E599}">
  <dimension ref="B1:E27"/>
  <sheetViews>
    <sheetView topLeftCell="A13" workbookViewId="0">
      <selection activeCell="B2" sqref="B2"/>
    </sheetView>
  </sheetViews>
  <sheetFormatPr baseColWidth="10" defaultRowHeight="15" x14ac:dyDescent="0.25"/>
  <cols>
    <col min="2" max="2" width="26.42578125" customWidth="1"/>
    <col min="3" max="3" width="19.28515625" customWidth="1"/>
    <col min="4" max="4" width="12.5703125" customWidth="1"/>
    <col min="5" max="5" width="14.5703125" customWidth="1"/>
  </cols>
  <sheetData>
    <row r="1" spans="2:5" ht="15.75" thickBot="1" x14ac:dyDescent="0.3">
      <c r="B1" s="26">
        <v>2017</v>
      </c>
      <c r="C1" s="27"/>
      <c r="D1" s="27"/>
      <c r="E1" s="28"/>
    </row>
    <row r="2" spans="2:5" ht="15.75" customHeight="1" thickBot="1" x14ac:dyDescent="0.3">
      <c r="B2" s="5" t="s">
        <v>0</v>
      </c>
      <c r="C2" s="5" t="s">
        <v>24</v>
      </c>
      <c r="D2" s="5" t="s">
        <v>26</v>
      </c>
      <c r="E2" s="5" t="s">
        <v>25</v>
      </c>
    </row>
    <row r="3" spans="2:5" x14ac:dyDescent="0.25">
      <c r="B3" s="3" t="s">
        <v>23</v>
      </c>
      <c r="C3" s="24">
        <v>35.222000000000001</v>
      </c>
      <c r="D3" s="9">
        <v>7.8E-2</v>
      </c>
      <c r="E3" s="7">
        <f>ROUND(C3*D3,0)</f>
        <v>3</v>
      </c>
    </row>
    <row r="4" spans="2:5" x14ac:dyDescent="0.25">
      <c r="B4" s="6" t="s">
        <v>1</v>
      </c>
      <c r="C4" s="19">
        <v>8136.1310000000012</v>
      </c>
      <c r="D4" s="8">
        <v>7.8E-2</v>
      </c>
      <c r="E4" s="18">
        <f>ROUND(C4*D4,0)</f>
        <v>635</v>
      </c>
    </row>
    <row r="5" spans="2:5" x14ac:dyDescent="0.25">
      <c r="B5" s="6" t="s">
        <v>2</v>
      </c>
      <c r="C5" s="19">
        <v>4400.1210000000001</v>
      </c>
      <c r="D5" s="8">
        <v>7.8E-2</v>
      </c>
      <c r="E5" s="18">
        <f t="shared" ref="E5:E26" si="0">ROUND(C5*D5,0)</f>
        <v>343</v>
      </c>
    </row>
    <row r="6" spans="2:5" x14ac:dyDescent="0.25">
      <c r="B6" s="6" t="s">
        <v>14</v>
      </c>
      <c r="C6" s="19">
        <v>120914.469</v>
      </c>
      <c r="D6" s="8">
        <v>7.8E-2</v>
      </c>
      <c r="E6" s="18">
        <f t="shared" si="0"/>
        <v>9431</v>
      </c>
    </row>
    <row r="7" spans="2:5" x14ac:dyDescent="0.25">
      <c r="B7" s="6" t="s">
        <v>15</v>
      </c>
      <c r="C7" s="19">
        <v>879550.46299999987</v>
      </c>
      <c r="D7" s="8">
        <v>7.8E-2</v>
      </c>
      <c r="E7" s="18">
        <f t="shared" si="0"/>
        <v>68605</v>
      </c>
    </row>
    <row r="8" spans="2:5" x14ac:dyDescent="0.25">
      <c r="B8" s="6" t="s">
        <v>27</v>
      </c>
      <c r="C8" s="19">
        <v>27.491999999999997</v>
      </c>
      <c r="D8" s="8">
        <v>7.8E-2</v>
      </c>
      <c r="E8" s="18">
        <f t="shared" si="0"/>
        <v>2</v>
      </c>
    </row>
    <row r="9" spans="2:5" x14ac:dyDescent="0.25">
      <c r="B9" s="6" t="s">
        <v>28</v>
      </c>
      <c r="C9" s="19">
        <v>15835.058999999999</v>
      </c>
      <c r="D9" s="8">
        <v>7.8E-2</v>
      </c>
      <c r="E9" s="18">
        <f t="shared" si="0"/>
        <v>1235</v>
      </c>
    </row>
    <row r="10" spans="2:5" x14ac:dyDescent="0.25">
      <c r="B10" s="6" t="s">
        <v>29</v>
      </c>
      <c r="C10" s="19">
        <v>7.7970000000000006</v>
      </c>
      <c r="D10" s="8">
        <v>7.8E-2</v>
      </c>
      <c r="E10" s="18">
        <f t="shared" si="0"/>
        <v>1</v>
      </c>
    </row>
    <row r="11" spans="2:5" x14ac:dyDescent="0.25">
      <c r="B11" s="6" t="s">
        <v>4</v>
      </c>
      <c r="C11" s="19">
        <v>67070.216</v>
      </c>
      <c r="D11" s="8">
        <v>7.8E-2</v>
      </c>
      <c r="E11" s="18">
        <f t="shared" si="0"/>
        <v>5231</v>
      </c>
    </row>
    <row r="12" spans="2:5" x14ac:dyDescent="0.25">
      <c r="B12" s="6" t="s">
        <v>5</v>
      </c>
      <c r="C12" s="19">
        <v>3538.6160000000004</v>
      </c>
      <c r="D12" s="8">
        <v>7.8E-2</v>
      </c>
      <c r="E12" s="18">
        <f t="shared" si="0"/>
        <v>276</v>
      </c>
    </row>
    <row r="13" spans="2:5" x14ac:dyDescent="0.25">
      <c r="B13" s="6" t="s">
        <v>16</v>
      </c>
      <c r="C13" s="19">
        <v>2911076.0060000001</v>
      </c>
      <c r="D13" s="8">
        <v>7.8E-2</v>
      </c>
      <c r="E13" s="18">
        <f t="shared" si="0"/>
        <v>227064</v>
      </c>
    </row>
    <row r="14" spans="2:5" x14ac:dyDescent="0.25">
      <c r="B14" s="6" t="s">
        <v>17</v>
      </c>
      <c r="C14" s="19">
        <v>95286.57699999999</v>
      </c>
      <c r="D14" s="8">
        <v>7.8E-2</v>
      </c>
      <c r="E14" s="18">
        <f t="shared" si="0"/>
        <v>7432</v>
      </c>
    </row>
    <row r="15" spans="2:5" x14ac:dyDescent="0.25">
      <c r="B15" s="6" t="s">
        <v>9</v>
      </c>
      <c r="C15" s="19">
        <v>39673.520999999993</v>
      </c>
      <c r="D15" s="8">
        <v>7.8E-2</v>
      </c>
      <c r="E15" s="18">
        <f t="shared" si="0"/>
        <v>3095</v>
      </c>
    </row>
    <row r="16" spans="2:5" x14ac:dyDescent="0.25">
      <c r="B16" s="6" t="s">
        <v>30</v>
      </c>
      <c r="C16" s="19">
        <v>5765.6859999999997</v>
      </c>
      <c r="D16" s="8">
        <v>7.8E-2</v>
      </c>
      <c r="E16" s="18">
        <f t="shared" si="0"/>
        <v>450</v>
      </c>
    </row>
    <row r="17" spans="2:5" x14ac:dyDescent="0.25">
      <c r="B17" s="6" t="s">
        <v>18</v>
      </c>
      <c r="C17" s="19">
        <v>28205.087</v>
      </c>
      <c r="D17" s="8">
        <v>7.8E-2</v>
      </c>
      <c r="E17" s="18">
        <f t="shared" si="0"/>
        <v>2200</v>
      </c>
    </row>
    <row r="18" spans="2:5" x14ac:dyDescent="0.25">
      <c r="B18" s="6" t="s">
        <v>19</v>
      </c>
      <c r="C18" s="19">
        <v>603123.01</v>
      </c>
      <c r="D18" s="8">
        <v>7.8E-2</v>
      </c>
      <c r="E18" s="18">
        <f t="shared" si="0"/>
        <v>47044</v>
      </c>
    </row>
    <row r="19" spans="2:5" x14ac:dyDescent="0.25">
      <c r="B19" s="6" t="s">
        <v>10</v>
      </c>
      <c r="C19" s="19">
        <v>20423.989000000001</v>
      </c>
      <c r="D19" s="8">
        <v>7.8E-2</v>
      </c>
      <c r="E19" s="18">
        <f t="shared" si="0"/>
        <v>1593</v>
      </c>
    </row>
    <row r="20" spans="2:5" x14ac:dyDescent="0.25">
      <c r="B20" s="6" t="s">
        <v>20</v>
      </c>
      <c r="C20" s="19">
        <v>79568.263000000006</v>
      </c>
      <c r="D20" s="8">
        <v>7.8E-2</v>
      </c>
      <c r="E20" s="18">
        <f t="shared" si="0"/>
        <v>6206</v>
      </c>
    </row>
    <row r="21" spans="2:5" x14ac:dyDescent="0.25">
      <c r="B21" s="6" t="s">
        <v>12</v>
      </c>
      <c r="C21" s="19">
        <v>7156.665</v>
      </c>
      <c r="D21" s="8">
        <v>7.8E-2</v>
      </c>
      <c r="E21" s="18">
        <f t="shared" si="0"/>
        <v>558</v>
      </c>
    </row>
    <row r="22" spans="2:5" x14ac:dyDescent="0.25">
      <c r="B22" s="6" t="s">
        <v>6</v>
      </c>
      <c r="C22" s="19">
        <v>2969.1380000000004</v>
      </c>
      <c r="D22" s="8">
        <v>7.8E-2</v>
      </c>
      <c r="E22" s="18">
        <f t="shared" si="0"/>
        <v>232</v>
      </c>
    </row>
    <row r="23" spans="2:5" x14ac:dyDescent="0.25">
      <c r="B23" s="6" t="s">
        <v>7</v>
      </c>
      <c r="C23" s="19">
        <v>6260.8969999999999</v>
      </c>
      <c r="D23" s="8">
        <v>7.8E-2</v>
      </c>
      <c r="E23" s="18">
        <f t="shared" si="0"/>
        <v>488</v>
      </c>
    </row>
    <row r="24" spans="2:5" x14ac:dyDescent="0.25">
      <c r="B24" s="6" t="s">
        <v>11</v>
      </c>
      <c r="C24" s="19">
        <v>20663.564999999995</v>
      </c>
      <c r="D24" s="8">
        <v>7.8E-2</v>
      </c>
      <c r="E24" s="18">
        <f t="shared" si="0"/>
        <v>1612</v>
      </c>
    </row>
    <row r="25" spans="2:5" x14ac:dyDescent="0.25">
      <c r="B25" s="6" t="s">
        <v>22</v>
      </c>
      <c r="C25" s="19">
        <v>217595.45200000002</v>
      </c>
      <c r="D25" s="8">
        <v>7.8E-2</v>
      </c>
      <c r="E25" s="18">
        <f t="shared" si="0"/>
        <v>16972</v>
      </c>
    </row>
    <row r="26" spans="2:5" ht="15.75" thickBot="1" x14ac:dyDescent="0.3">
      <c r="B26" s="6" t="s">
        <v>31</v>
      </c>
      <c r="C26" s="13">
        <v>827.51199999999983</v>
      </c>
      <c r="D26" s="14">
        <v>7.8E-2</v>
      </c>
      <c r="E26" s="18">
        <f t="shared" si="0"/>
        <v>65</v>
      </c>
    </row>
    <row r="27" spans="2:5" ht="15.75" thickBot="1" x14ac:dyDescent="0.3">
      <c r="B27" s="1" t="s">
        <v>32</v>
      </c>
      <c r="C27" s="21">
        <v>5138110.9540000008</v>
      </c>
      <c r="E27" s="23">
        <f>SUM(E3:E26)</f>
        <v>400773</v>
      </c>
    </row>
  </sheetData>
  <mergeCells count="1"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A8E7C-E7D9-401D-B599-8805AEDB6AD8}">
  <dimension ref="B1:E29"/>
  <sheetViews>
    <sheetView topLeftCell="A19" workbookViewId="0">
      <selection activeCell="H13" sqref="H13"/>
    </sheetView>
  </sheetViews>
  <sheetFormatPr baseColWidth="10" defaultRowHeight="15" x14ac:dyDescent="0.25"/>
  <cols>
    <col min="2" max="2" width="27.5703125" customWidth="1"/>
    <col min="3" max="3" width="18.28515625" customWidth="1"/>
    <col min="5" max="5" width="14" customWidth="1"/>
  </cols>
  <sheetData>
    <row r="1" spans="2:5" ht="15.75" thickBot="1" x14ac:dyDescent="0.3">
      <c r="B1" s="26">
        <v>2018</v>
      </c>
      <c r="C1" s="27"/>
      <c r="D1" s="27"/>
      <c r="E1" s="28"/>
    </row>
    <row r="2" spans="2:5" ht="16.5" customHeight="1" thickBot="1" x14ac:dyDescent="0.3">
      <c r="B2" s="5" t="s">
        <v>0</v>
      </c>
      <c r="C2" s="5" t="s">
        <v>24</v>
      </c>
      <c r="D2" s="5" t="s">
        <v>26</v>
      </c>
      <c r="E2" s="5" t="s">
        <v>25</v>
      </c>
    </row>
    <row r="3" spans="2:5" x14ac:dyDescent="0.25">
      <c r="B3" s="3" t="s">
        <v>33</v>
      </c>
      <c r="C3" s="24">
        <v>4.1800000000000006</v>
      </c>
      <c r="D3" s="9">
        <f>0.085</f>
        <v>8.5000000000000006E-2</v>
      </c>
      <c r="E3" s="22">
        <v>0</v>
      </c>
    </row>
    <row r="4" spans="2:5" x14ac:dyDescent="0.25">
      <c r="B4" s="6" t="s">
        <v>34</v>
      </c>
      <c r="C4" s="19">
        <v>3.54</v>
      </c>
      <c r="D4" s="8">
        <f>0.085</f>
        <v>8.5000000000000006E-2</v>
      </c>
      <c r="E4" s="18">
        <v>0</v>
      </c>
    </row>
    <row r="5" spans="2:5" x14ac:dyDescent="0.25">
      <c r="B5" s="6" t="s">
        <v>1</v>
      </c>
      <c r="C5" s="19">
        <v>5346.1799999999994</v>
      </c>
      <c r="D5" s="8">
        <f t="shared" ref="D5:D28" si="0">0.085</f>
        <v>8.5000000000000006E-2</v>
      </c>
      <c r="E5" s="18">
        <v>454</v>
      </c>
    </row>
    <row r="6" spans="2:5" x14ac:dyDescent="0.25">
      <c r="B6" s="6" t="s">
        <v>2</v>
      </c>
      <c r="C6" s="19">
        <v>1828.3600000000001</v>
      </c>
      <c r="D6" s="8">
        <f t="shared" si="0"/>
        <v>8.5000000000000006E-2</v>
      </c>
      <c r="E6" s="18">
        <v>155</v>
      </c>
    </row>
    <row r="7" spans="2:5" x14ac:dyDescent="0.25">
      <c r="B7" s="6" t="s">
        <v>15</v>
      </c>
      <c r="C7" s="19">
        <v>924753</v>
      </c>
      <c r="D7" s="8">
        <f t="shared" si="0"/>
        <v>8.5000000000000006E-2</v>
      </c>
      <c r="E7" s="18">
        <v>78604</v>
      </c>
    </row>
    <row r="8" spans="2:5" x14ac:dyDescent="0.25">
      <c r="B8" s="6" t="s">
        <v>27</v>
      </c>
      <c r="C8" s="19">
        <v>29.08</v>
      </c>
      <c r="D8" s="8">
        <f t="shared" si="0"/>
        <v>8.5000000000000006E-2</v>
      </c>
      <c r="E8" s="18">
        <v>2</v>
      </c>
    </row>
    <row r="9" spans="2:5" x14ac:dyDescent="0.25">
      <c r="B9" s="6" t="s">
        <v>3</v>
      </c>
      <c r="C9" s="19">
        <v>28459.13</v>
      </c>
      <c r="D9" s="8">
        <f t="shared" si="0"/>
        <v>8.5000000000000006E-2</v>
      </c>
      <c r="E9" s="18">
        <v>2419</v>
      </c>
    </row>
    <row r="10" spans="2:5" x14ac:dyDescent="0.25">
      <c r="B10" s="6" t="s">
        <v>29</v>
      </c>
      <c r="C10" s="19">
        <v>183.29</v>
      </c>
      <c r="D10" s="8">
        <f t="shared" si="0"/>
        <v>8.5000000000000006E-2</v>
      </c>
      <c r="E10" s="18">
        <v>16</v>
      </c>
    </row>
    <row r="11" spans="2:5" x14ac:dyDescent="0.25">
      <c r="B11" s="6" t="s">
        <v>35</v>
      </c>
      <c r="C11" s="19">
        <v>133280.22999999998</v>
      </c>
      <c r="D11" s="8">
        <f t="shared" si="0"/>
        <v>8.5000000000000006E-2</v>
      </c>
      <c r="E11" s="18">
        <v>11329</v>
      </c>
    </row>
    <row r="12" spans="2:5" x14ac:dyDescent="0.25">
      <c r="B12" s="6" t="s">
        <v>5</v>
      </c>
      <c r="C12" s="19">
        <v>3991.86</v>
      </c>
      <c r="D12" s="8">
        <f t="shared" si="0"/>
        <v>8.5000000000000006E-2</v>
      </c>
      <c r="E12" s="18">
        <v>339</v>
      </c>
    </row>
    <row r="13" spans="2:5" x14ac:dyDescent="0.25">
      <c r="B13" s="6" t="s">
        <v>16</v>
      </c>
      <c r="C13" s="19">
        <v>2633206.65</v>
      </c>
      <c r="D13" s="8">
        <f t="shared" si="0"/>
        <v>8.5000000000000006E-2</v>
      </c>
      <c r="E13" s="18">
        <v>223823</v>
      </c>
    </row>
    <row r="14" spans="2:5" x14ac:dyDescent="0.25">
      <c r="B14" s="6" t="s">
        <v>17</v>
      </c>
      <c r="C14" s="19">
        <v>255749.54000000004</v>
      </c>
      <c r="D14" s="8">
        <f t="shared" si="0"/>
        <v>8.5000000000000006E-2</v>
      </c>
      <c r="E14" s="18">
        <v>21739</v>
      </c>
    </row>
    <row r="15" spans="2:5" x14ac:dyDescent="0.25">
      <c r="B15" s="6" t="s">
        <v>9</v>
      </c>
      <c r="C15" s="19">
        <v>27256.84</v>
      </c>
      <c r="D15" s="8">
        <f t="shared" si="0"/>
        <v>8.5000000000000006E-2</v>
      </c>
      <c r="E15" s="18">
        <v>2317</v>
      </c>
    </row>
    <row r="16" spans="2:5" x14ac:dyDescent="0.25">
      <c r="B16" s="6" t="s">
        <v>30</v>
      </c>
      <c r="C16" s="19">
        <v>6434.32</v>
      </c>
      <c r="D16" s="8">
        <f t="shared" si="0"/>
        <v>8.5000000000000006E-2</v>
      </c>
      <c r="E16" s="18">
        <v>547</v>
      </c>
    </row>
    <row r="17" spans="2:5" x14ac:dyDescent="0.25">
      <c r="B17" s="6" t="s">
        <v>18</v>
      </c>
      <c r="C17" s="19">
        <v>24962.660000000007</v>
      </c>
      <c r="D17" s="8">
        <f t="shared" si="0"/>
        <v>8.5000000000000006E-2</v>
      </c>
      <c r="E17" s="18">
        <v>2122</v>
      </c>
    </row>
    <row r="18" spans="2:5" x14ac:dyDescent="0.25">
      <c r="B18" s="6" t="s">
        <v>19</v>
      </c>
      <c r="C18" s="19">
        <v>554897.43999999994</v>
      </c>
      <c r="D18" s="8">
        <f t="shared" si="0"/>
        <v>8.5000000000000006E-2</v>
      </c>
      <c r="E18" s="18">
        <v>47166</v>
      </c>
    </row>
    <row r="19" spans="2:5" x14ac:dyDescent="0.25">
      <c r="B19" s="6" t="s">
        <v>10</v>
      </c>
      <c r="C19" s="19">
        <v>33572.569999999992</v>
      </c>
      <c r="D19" s="8">
        <f t="shared" si="0"/>
        <v>8.5000000000000006E-2</v>
      </c>
      <c r="E19" s="18">
        <v>2854</v>
      </c>
    </row>
    <row r="20" spans="2:5" x14ac:dyDescent="0.25">
      <c r="B20" s="6" t="s">
        <v>20</v>
      </c>
      <c r="C20" s="19">
        <v>80136.900000000009</v>
      </c>
      <c r="D20" s="8">
        <f t="shared" si="0"/>
        <v>8.5000000000000006E-2</v>
      </c>
      <c r="E20" s="18">
        <v>6812</v>
      </c>
    </row>
    <row r="21" spans="2:5" x14ac:dyDescent="0.25">
      <c r="B21" s="6" t="s">
        <v>12</v>
      </c>
      <c r="C21" s="19">
        <v>8025.4900000000007</v>
      </c>
      <c r="D21" s="8">
        <f t="shared" si="0"/>
        <v>8.5000000000000006E-2</v>
      </c>
      <c r="E21" s="18">
        <v>682</v>
      </c>
    </row>
    <row r="22" spans="2:5" x14ac:dyDescent="0.25">
      <c r="B22" s="6" t="s">
        <v>6</v>
      </c>
      <c r="C22" s="19">
        <v>2174.0799999999995</v>
      </c>
      <c r="D22" s="8">
        <f t="shared" si="0"/>
        <v>8.5000000000000006E-2</v>
      </c>
      <c r="E22" s="18">
        <v>185</v>
      </c>
    </row>
    <row r="23" spans="2:5" x14ac:dyDescent="0.25">
      <c r="B23" s="6" t="s">
        <v>7</v>
      </c>
      <c r="C23" s="19">
        <v>5766.1500000000005</v>
      </c>
      <c r="D23" s="8">
        <f t="shared" si="0"/>
        <v>8.5000000000000006E-2</v>
      </c>
      <c r="E23" s="18">
        <v>490</v>
      </c>
    </row>
    <row r="24" spans="2:5" x14ac:dyDescent="0.25">
      <c r="B24" s="6" t="s">
        <v>11</v>
      </c>
      <c r="C24" s="19">
        <v>216.35</v>
      </c>
      <c r="D24" s="8">
        <f t="shared" si="0"/>
        <v>8.5000000000000006E-2</v>
      </c>
      <c r="E24" s="18">
        <v>18</v>
      </c>
    </row>
    <row r="25" spans="2:5" x14ac:dyDescent="0.25">
      <c r="B25" s="6" t="s">
        <v>36</v>
      </c>
      <c r="C25" s="19">
        <v>105354.36999999998</v>
      </c>
      <c r="D25" s="8">
        <f t="shared" si="0"/>
        <v>8.5000000000000006E-2</v>
      </c>
      <c r="E25" s="18">
        <v>8955</v>
      </c>
    </row>
    <row r="26" spans="2:5" x14ac:dyDescent="0.25">
      <c r="B26" s="6" t="s">
        <v>22</v>
      </c>
      <c r="C26" s="19">
        <v>246204.68</v>
      </c>
      <c r="D26" s="8">
        <f t="shared" si="0"/>
        <v>8.5000000000000006E-2</v>
      </c>
      <c r="E26" s="18">
        <v>20927</v>
      </c>
    </row>
    <row r="27" spans="2:5" x14ac:dyDescent="0.25">
      <c r="B27" s="6" t="s">
        <v>31</v>
      </c>
      <c r="C27" s="19">
        <v>1689.3999999999999</v>
      </c>
      <c r="D27" s="8">
        <f t="shared" si="0"/>
        <v>8.5000000000000006E-2</v>
      </c>
      <c r="E27" s="18">
        <v>144</v>
      </c>
    </row>
    <row r="28" spans="2:5" ht="15.75" thickBot="1" x14ac:dyDescent="0.3">
      <c r="B28" s="2" t="s">
        <v>37</v>
      </c>
      <c r="C28" s="13">
        <v>3.55</v>
      </c>
      <c r="D28" s="14">
        <f t="shared" si="0"/>
        <v>8.5000000000000006E-2</v>
      </c>
      <c r="E28" s="20">
        <v>0</v>
      </c>
    </row>
    <row r="29" spans="2:5" ht="15.75" thickBot="1" x14ac:dyDescent="0.3">
      <c r="B29" s="12" t="s">
        <v>32</v>
      </c>
      <c r="C29" s="4">
        <f>SUM(C3:C28)</f>
        <v>5083529.8400000008</v>
      </c>
      <c r="E29" s="4">
        <f>SUM(E3:E28)</f>
        <v>432099</v>
      </c>
    </row>
  </sheetData>
  <mergeCells count="1">
    <mergeCell ref="B1:E1"/>
  </mergeCells>
  <pageMargins left="0.7" right="0.7" top="0.75" bottom="0.75" header="0.3" footer="0.3"/>
  <ignoredErrors>
    <ignoredError sqref="D2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4A5E-8F89-44E4-9C8D-05180FAA15D2}">
  <dimension ref="B1:E28"/>
  <sheetViews>
    <sheetView tabSelected="1" topLeftCell="A8" workbookViewId="0">
      <selection activeCell="B1" sqref="B1:E28"/>
    </sheetView>
  </sheetViews>
  <sheetFormatPr baseColWidth="10" defaultRowHeight="15" x14ac:dyDescent="0.25"/>
  <cols>
    <col min="2" max="2" width="28.7109375" customWidth="1"/>
    <col min="3" max="3" width="18.28515625" customWidth="1"/>
    <col min="5" max="5" width="13.7109375" customWidth="1"/>
  </cols>
  <sheetData>
    <row r="1" spans="2:5" ht="15.75" thickBot="1" x14ac:dyDescent="0.3">
      <c r="B1" s="26">
        <v>2019</v>
      </c>
      <c r="C1" s="27"/>
      <c r="D1" s="27"/>
      <c r="E1" s="28"/>
    </row>
    <row r="2" spans="2:5" ht="15" customHeight="1" thickBot="1" x14ac:dyDescent="0.3">
      <c r="B2" s="16" t="s">
        <v>0</v>
      </c>
      <c r="C2" s="5" t="s">
        <v>24</v>
      </c>
      <c r="D2" s="16" t="s">
        <v>26</v>
      </c>
      <c r="E2" s="16" t="s">
        <v>25</v>
      </c>
    </row>
    <row r="3" spans="2:5" x14ac:dyDescent="0.25">
      <c r="B3" s="3" t="s">
        <v>38</v>
      </c>
      <c r="C3" s="24">
        <v>1354.9945899999998</v>
      </c>
      <c r="D3" s="9">
        <f>0.092</f>
        <v>9.1999999999999998E-2</v>
      </c>
      <c r="E3" s="7">
        <f>ROUND(C3*D3,0)</f>
        <v>125</v>
      </c>
    </row>
    <row r="4" spans="2:5" x14ac:dyDescent="0.25">
      <c r="B4" s="6" t="s">
        <v>34</v>
      </c>
      <c r="C4" s="25">
        <v>0</v>
      </c>
      <c r="D4" s="8">
        <f>0.092</f>
        <v>9.1999999999999998E-2</v>
      </c>
      <c r="E4" s="18">
        <f>ROUND(C4*D4,0)</f>
        <v>0</v>
      </c>
    </row>
    <row r="5" spans="2:5" x14ac:dyDescent="0.25">
      <c r="B5" s="6" t="s">
        <v>39</v>
      </c>
      <c r="C5" s="19">
        <v>5708.934040000001</v>
      </c>
      <c r="D5" s="8">
        <f t="shared" ref="D5:D27" si="0">0.092</f>
        <v>9.1999999999999998E-2</v>
      </c>
      <c r="E5" s="18">
        <f t="shared" ref="E5:E27" si="1">ROUND(C5*D5,0)</f>
        <v>525</v>
      </c>
    </row>
    <row r="6" spans="2:5" x14ac:dyDescent="0.25">
      <c r="B6" s="6" t="s">
        <v>40</v>
      </c>
      <c r="C6" s="19">
        <v>3360.1364199999998</v>
      </c>
      <c r="D6" s="8">
        <f t="shared" si="0"/>
        <v>9.1999999999999998E-2</v>
      </c>
      <c r="E6" s="18">
        <f t="shared" si="1"/>
        <v>309</v>
      </c>
    </row>
    <row r="7" spans="2:5" x14ac:dyDescent="0.25">
      <c r="B7" s="6" t="s">
        <v>41</v>
      </c>
      <c r="C7" s="19">
        <v>2514298.2116109999</v>
      </c>
      <c r="D7" s="8">
        <f t="shared" si="0"/>
        <v>9.1999999999999998E-2</v>
      </c>
      <c r="E7" s="18">
        <f t="shared" si="1"/>
        <v>231315</v>
      </c>
    </row>
    <row r="8" spans="2:5" x14ac:dyDescent="0.25">
      <c r="B8" s="6" t="s">
        <v>27</v>
      </c>
      <c r="C8" s="19">
        <v>24.46659</v>
      </c>
      <c r="D8" s="8">
        <f t="shared" si="0"/>
        <v>9.1999999999999998E-2</v>
      </c>
      <c r="E8" s="18">
        <f t="shared" si="1"/>
        <v>2</v>
      </c>
    </row>
    <row r="9" spans="2:5" x14ac:dyDescent="0.25">
      <c r="B9" s="6" t="s">
        <v>28</v>
      </c>
      <c r="C9" s="19">
        <v>31726.89443</v>
      </c>
      <c r="D9" s="8">
        <f t="shared" si="0"/>
        <v>9.1999999999999998E-2</v>
      </c>
      <c r="E9" s="18">
        <f t="shared" si="1"/>
        <v>2919</v>
      </c>
    </row>
    <row r="10" spans="2:5" x14ac:dyDescent="0.25">
      <c r="B10" s="6" t="s">
        <v>42</v>
      </c>
      <c r="C10" s="19">
        <v>756.96167000000014</v>
      </c>
      <c r="D10" s="8">
        <f t="shared" si="0"/>
        <v>9.1999999999999998E-2</v>
      </c>
      <c r="E10" s="18">
        <f t="shared" si="1"/>
        <v>70</v>
      </c>
    </row>
    <row r="11" spans="2:5" x14ac:dyDescent="0.25">
      <c r="B11" s="6" t="s">
        <v>43</v>
      </c>
      <c r="C11" s="19">
        <v>296374.96311000001</v>
      </c>
      <c r="D11" s="8">
        <f t="shared" si="0"/>
        <v>9.1999999999999998E-2</v>
      </c>
      <c r="E11" s="18">
        <f t="shared" si="1"/>
        <v>27266</v>
      </c>
    </row>
    <row r="12" spans="2:5" x14ac:dyDescent="0.25">
      <c r="B12" s="6" t="s">
        <v>44</v>
      </c>
      <c r="C12" s="19">
        <v>4555.2571500000004</v>
      </c>
      <c r="D12" s="8">
        <f t="shared" si="0"/>
        <v>9.1999999999999998E-2</v>
      </c>
      <c r="E12" s="18">
        <f t="shared" si="1"/>
        <v>419</v>
      </c>
    </row>
    <row r="13" spans="2:5" x14ac:dyDescent="0.25">
      <c r="B13" s="6" t="s">
        <v>45</v>
      </c>
      <c r="C13" s="19">
        <v>677.08743000000004</v>
      </c>
      <c r="D13" s="8">
        <f t="shared" si="0"/>
        <v>9.1999999999999998E-2</v>
      </c>
      <c r="E13" s="18">
        <f t="shared" si="1"/>
        <v>62</v>
      </c>
    </row>
    <row r="14" spans="2:5" x14ac:dyDescent="0.25">
      <c r="B14" s="6" t="s">
        <v>46</v>
      </c>
      <c r="C14" s="19">
        <v>34272.772750000004</v>
      </c>
      <c r="D14" s="8">
        <f t="shared" si="0"/>
        <v>9.1999999999999998E-2</v>
      </c>
      <c r="E14" s="18">
        <f t="shared" si="1"/>
        <v>3153</v>
      </c>
    </row>
    <row r="15" spans="2:5" x14ac:dyDescent="0.25">
      <c r="B15" s="6" t="s">
        <v>30</v>
      </c>
      <c r="C15" s="19">
        <v>22105.276079999996</v>
      </c>
      <c r="D15" s="8">
        <f t="shared" si="0"/>
        <v>9.1999999999999998E-2</v>
      </c>
      <c r="E15" s="18">
        <f t="shared" si="1"/>
        <v>2034</v>
      </c>
    </row>
    <row r="16" spans="2:5" x14ac:dyDescent="0.25">
      <c r="B16" s="6" t="s">
        <v>47</v>
      </c>
      <c r="C16" s="19">
        <v>26736.714660000001</v>
      </c>
      <c r="D16" s="8">
        <f t="shared" si="0"/>
        <v>9.1999999999999998E-2</v>
      </c>
      <c r="E16" s="18">
        <f t="shared" si="1"/>
        <v>2460</v>
      </c>
    </row>
    <row r="17" spans="2:5" x14ac:dyDescent="0.25">
      <c r="B17" s="6" t="s">
        <v>48</v>
      </c>
      <c r="C17" s="19">
        <v>599902.90003899997</v>
      </c>
      <c r="D17" s="8">
        <f t="shared" si="0"/>
        <v>9.1999999999999998E-2</v>
      </c>
      <c r="E17" s="18">
        <f t="shared" si="1"/>
        <v>55191</v>
      </c>
    </row>
    <row r="18" spans="2:5" x14ac:dyDescent="0.25">
      <c r="B18" s="6" t="s">
        <v>49</v>
      </c>
      <c r="C18" s="19">
        <v>910552.58911000006</v>
      </c>
      <c r="D18" s="8">
        <f t="shared" si="0"/>
        <v>9.1999999999999998E-2</v>
      </c>
      <c r="E18" s="18">
        <f t="shared" si="1"/>
        <v>83771</v>
      </c>
    </row>
    <row r="19" spans="2:5" x14ac:dyDescent="0.25">
      <c r="B19" s="6" t="s">
        <v>20</v>
      </c>
      <c r="C19" s="19">
        <v>74015.304489999995</v>
      </c>
      <c r="D19" s="8">
        <f t="shared" si="0"/>
        <v>9.1999999999999998E-2</v>
      </c>
      <c r="E19" s="18">
        <f t="shared" si="1"/>
        <v>6809</v>
      </c>
    </row>
    <row r="20" spans="2:5" x14ac:dyDescent="0.25">
      <c r="B20" s="6" t="s">
        <v>50</v>
      </c>
      <c r="C20" s="19">
        <v>49788.253080000002</v>
      </c>
      <c r="D20" s="8">
        <f t="shared" si="0"/>
        <v>9.1999999999999998E-2</v>
      </c>
      <c r="E20" s="18">
        <f t="shared" si="1"/>
        <v>4581</v>
      </c>
    </row>
    <row r="21" spans="2:5" x14ac:dyDescent="0.25">
      <c r="B21" s="6" t="s">
        <v>51</v>
      </c>
      <c r="C21" s="10">
        <v>0</v>
      </c>
      <c r="D21" s="8">
        <f t="shared" si="0"/>
        <v>9.1999999999999998E-2</v>
      </c>
      <c r="E21" s="18">
        <f t="shared" si="1"/>
        <v>0</v>
      </c>
    </row>
    <row r="22" spans="2:5" x14ac:dyDescent="0.25">
      <c r="B22" s="6" t="s">
        <v>52</v>
      </c>
      <c r="C22" s="19">
        <v>2057.0050200000001</v>
      </c>
      <c r="D22" s="8">
        <f t="shared" si="0"/>
        <v>9.1999999999999998E-2</v>
      </c>
      <c r="E22" s="18">
        <f t="shared" si="1"/>
        <v>189</v>
      </c>
    </row>
    <row r="23" spans="2:5" x14ac:dyDescent="0.25">
      <c r="B23" s="6" t="s">
        <v>53</v>
      </c>
      <c r="C23" s="19">
        <v>6454.1366900000012</v>
      </c>
      <c r="D23" s="8">
        <f t="shared" si="0"/>
        <v>9.1999999999999998E-2</v>
      </c>
      <c r="E23" s="18">
        <f t="shared" si="1"/>
        <v>594</v>
      </c>
    </row>
    <row r="24" spans="2:5" x14ac:dyDescent="0.25">
      <c r="B24" s="6" t="s">
        <v>54</v>
      </c>
      <c r="C24" s="10">
        <v>0</v>
      </c>
      <c r="D24" s="8">
        <f t="shared" si="0"/>
        <v>9.1999999999999998E-2</v>
      </c>
      <c r="E24" s="18">
        <f t="shared" si="1"/>
        <v>0</v>
      </c>
    </row>
    <row r="25" spans="2:5" x14ac:dyDescent="0.25">
      <c r="B25" s="6" t="s">
        <v>55</v>
      </c>
      <c r="C25" s="19">
        <v>66542.376929999999</v>
      </c>
      <c r="D25" s="8">
        <f t="shared" si="0"/>
        <v>9.1999999999999998E-2</v>
      </c>
      <c r="E25" s="18">
        <f t="shared" si="1"/>
        <v>6122</v>
      </c>
    </row>
    <row r="26" spans="2:5" x14ac:dyDescent="0.25">
      <c r="B26" s="6" t="s">
        <v>56</v>
      </c>
      <c r="C26" s="19">
        <v>243711.88503999996</v>
      </c>
      <c r="D26" s="8">
        <f t="shared" si="0"/>
        <v>9.1999999999999998E-2</v>
      </c>
      <c r="E26" s="18">
        <f t="shared" si="1"/>
        <v>22421</v>
      </c>
    </row>
    <row r="27" spans="2:5" ht="15.75" thickBot="1" x14ac:dyDescent="0.3">
      <c r="B27" s="2" t="s">
        <v>57</v>
      </c>
      <c r="C27" s="13">
        <v>2051.8285900000001</v>
      </c>
      <c r="D27" s="14">
        <f t="shared" si="0"/>
        <v>9.1999999999999998E-2</v>
      </c>
      <c r="E27" s="20">
        <f t="shared" si="1"/>
        <v>189</v>
      </c>
    </row>
    <row r="28" spans="2:5" ht="15.75" thickBot="1" x14ac:dyDescent="0.3">
      <c r="B28" s="12" t="s">
        <v>32</v>
      </c>
      <c r="C28" s="4">
        <f>SUM(C3:C27)</f>
        <v>4897028.9495200003</v>
      </c>
      <c r="E28" s="23">
        <f>SUM(E3:E27)</f>
        <v>450526</v>
      </c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8849E6C220C145A016349821256C5A" ma:contentTypeVersion="0" ma:contentTypeDescription="Create a new document." ma:contentTypeScope="" ma:versionID="ec53a77b543279c71f9d382ecae52d2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3087fd1f92e27c92f80e196b485f5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E966E2-BB19-49FC-8462-2651DE72A92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4CDAA3-44D2-404C-BFF3-F6EDB17F7B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3B0A35-7E6C-4E64-A03F-6ADB63AC90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Retour quota 2016</vt:lpstr>
      <vt:lpstr>Retour quota 2017</vt:lpstr>
      <vt:lpstr>Retour quota 2018</vt:lpstr>
      <vt:lpstr>Retour quota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DE LATHOUWER</dc:creator>
  <cp:lastModifiedBy>Adeline Moerenhout</cp:lastModifiedBy>
  <dcterms:created xsi:type="dcterms:W3CDTF">2020-03-02T09:36:18Z</dcterms:created>
  <dcterms:modified xsi:type="dcterms:W3CDTF">2020-03-09T10:25:22Z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0x010100AC8849E6C220C145A016349821256C5A</vt:lpwstr>
  </property>
</Properties>
</file>